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rigidezze approccio per tipologia di pilastro\direzione x\"/>
    </mc:Choice>
  </mc:AlternateContent>
  <bookViews>
    <workbookView xWindow="0" yWindow="0" windowWidth="19560" windowHeight="6915" activeTab="5"/>
  </bookViews>
  <sheets>
    <sheet name="1" sheetId="5" r:id="rId1"/>
    <sheet name="2" sheetId="9" r:id="rId2"/>
    <sheet name="3" sheetId="6" r:id="rId3"/>
    <sheet name="4" sheetId="7" r:id="rId4"/>
    <sheet name="5" sheetId="8" r:id="rId5"/>
    <sheet name="6" sheetId="10" r:id="rId6"/>
    <sheet name="7" sheetId="11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K14" i="10" l="1"/>
  <c r="K13" i="10"/>
  <c r="K14" i="8"/>
  <c r="K13" i="8"/>
  <c r="H4" i="10"/>
  <c r="H3" i="10"/>
  <c r="H4" i="8"/>
  <c r="H3" i="8"/>
  <c r="H14" i="7"/>
  <c r="H13" i="7"/>
  <c r="H4" i="7"/>
  <c r="H3" i="7"/>
  <c r="H14" i="6"/>
  <c r="H13" i="6"/>
  <c r="H4" i="6"/>
  <c r="H3" i="6"/>
  <c r="H14" i="9"/>
  <c r="H13" i="9"/>
  <c r="H4" i="9"/>
  <c r="H3" i="9"/>
  <c r="K13" i="5"/>
  <c r="K14" i="5"/>
  <c r="H14" i="5"/>
  <c r="H13" i="5"/>
  <c r="H4" i="5"/>
  <c r="H3" i="5"/>
  <c r="K13" i="11" l="1"/>
  <c r="K14" i="11"/>
  <c r="H14" i="11"/>
  <c r="H13" i="11"/>
  <c r="H4" i="11"/>
  <c r="H3" i="11"/>
  <c r="H35" i="7" l="1"/>
  <c r="E32" i="7"/>
  <c r="G32" i="7" s="1"/>
  <c r="M32" i="7" s="1"/>
  <c r="O32" i="7" s="1"/>
  <c r="M31" i="7"/>
  <c r="O31" i="7" s="1"/>
  <c r="L31" i="7"/>
  <c r="E31" i="7"/>
  <c r="G31" i="7" s="1"/>
  <c r="O30" i="7"/>
  <c r="M30" i="7"/>
  <c r="L30" i="7"/>
  <c r="E30" i="7"/>
  <c r="G30" i="7" s="1"/>
  <c r="G28" i="7"/>
  <c r="L28" i="7" s="1"/>
  <c r="O28" i="7" s="1"/>
  <c r="O27" i="7"/>
  <c r="L27" i="7"/>
  <c r="G27" i="7"/>
  <c r="L26" i="7"/>
  <c r="O26" i="7" s="1"/>
  <c r="G26" i="7"/>
  <c r="C26" i="7"/>
  <c r="C27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H35" i="11"/>
  <c r="E32" i="11"/>
  <c r="G32" i="11" s="1"/>
  <c r="M32" i="11" s="1"/>
  <c r="O32" i="11" s="1"/>
  <c r="M31" i="11"/>
  <c r="O31" i="11" s="1"/>
  <c r="L31" i="11"/>
  <c r="E31" i="11"/>
  <c r="G31" i="11" s="1"/>
  <c r="L30" i="11"/>
  <c r="M30" i="11" s="1"/>
  <c r="O30" i="11" s="1"/>
  <c r="E30" i="11"/>
  <c r="G30" i="11" s="1"/>
  <c r="I30" i="11" s="1"/>
  <c r="G28" i="11"/>
  <c r="L28" i="11" s="1"/>
  <c r="O28" i="11" s="1"/>
  <c r="L27" i="11"/>
  <c r="O27" i="11" s="1"/>
  <c r="G27" i="11"/>
  <c r="L26" i="11"/>
  <c r="O26" i="11" s="1"/>
  <c r="Q26" i="11" s="1"/>
  <c r="G26" i="11"/>
  <c r="C26" i="11"/>
  <c r="C27" i="11" s="1"/>
  <c r="H21" i="11"/>
  <c r="K21" i="11" s="1"/>
  <c r="G21" i="11"/>
  <c r="J21" i="11" s="1"/>
  <c r="I20" i="11"/>
  <c r="L20" i="11" s="1"/>
  <c r="G20" i="11"/>
  <c r="J20" i="11" s="1"/>
  <c r="I19" i="11"/>
  <c r="L19" i="11" s="1"/>
  <c r="G19" i="11"/>
  <c r="J19" i="11" s="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H35" i="10"/>
  <c r="G32" i="10"/>
  <c r="M32" i="10" s="1"/>
  <c r="O32" i="10" s="1"/>
  <c r="E32" i="10"/>
  <c r="L31" i="10"/>
  <c r="M31" i="10" s="1"/>
  <c r="O31" i="10" s="1"/>
  <c r="E31" i="10"/>
  <c r="G31" i="10" s="1"/>
  <c r="L30" i="10"/>
  <c r="M30" i="10" s="1"/>
  <c r="O30" i="10" s="1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Q26" i="7" l="1"/>
  <c r="Q27" i="7" s="1"/>
  <c r="Q30" i="7"/>
  <c r="Q31" i="7" s="1"/>
  <c r="I26" i="11"/>
  <c r="I27" i="11" s="1"/>
  <c r="I26" i="7"/>
  <c r="I27" i="7" s="1"/>
  <c r="I30" i="7"/>
  <c r="I31" i="7" s="1"/>
  <c r="Q27" i="11"/>
  <c r="I31" i="11"/>
  <c r="I26" i="10"/>
  <c r="I27" i="10" s="1"/>
  <c r="Q26" i="10"/>
  <c r="Q27" i="10" s="1"/>
  <c r="I30" i="10"/>
  <c r="I31" i="10" s="1"/>
  <c r="I28" i="10" s="1"/>
  <c r="L2" i="7"/>
  <c r="L2" i="11"/>
  <c r="I28" i="11"/>
  <c r="Q30" i="11"/>
  <c r="Q31" i="11" s="1"/>
  <c r="L2" i="10"/>
  <c r="Q30" i="10"/>
  <c r="Q31" i="10" s="1"/>
  <c r="Q28" i="10" l="1"/>
  <c r="L7" i="10" s="1"/>
  <c r="I28" i="7"/>
  <c r="L7" i="7" s="1"/>
  <c r="Q28" i="7"/>
  <c r="Q28" i="11"/>
  <c r="L3" i="11" s="1"/>
  <c r="L5" i="11" s="1"/>
  <c r="L3" i="7"/>
  <c r="L5" i="7" s="1"/>
  <c r="L3" i="10" l="1"/>
  <c r="L5" i="10" s="1"/>
  <c r="L7" i="11"/>
  <c r="H35" i="9" l="1"/>
  <c r="E32" i="9"/>
  <c r="G32" i="9" s="1"/>
  <c r="M32" i="9" s="1"/>
  <c r="O32" i="9" s="1"/>
  <c r="M31" i="9"/>
  <c r="O31" i="9" s="1"/>
  <c r="L31" i="9"/>
  <c r="E31" i="9"/>
  <c r="G31" i="9" s="1"/>
  <c r="L30" i="9"/>
  <c r="M30" i="9" s="1"/>
  <c r="O30" i="9" s="1"/>
  <c r="E30" i="9"/>
  <c r="G30" i="9" s="1"/>
  <c r="I30" i="9" s="1"/>
  <c r="G28" i="9"/>
  <c r="L28" i="9" s="1"/>
  <c r="O28" i="9" s="1"/>
  <c r="L27" i="9"/>
  <c r="O27" i="9" s="1"/>
  <c r="G27" i="9"/>
  <c r="O26" i="9"/>
  <c r="Q26" i="9" s="1"/>
  <c r="Q27" i="9" s="1"/>
  <c r="L26" i="9"/>
  <c r="G26" i="9"/>
  <c r="I26" i="9" s="1"/>
  <c r="I27" i="9" s="1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H35" i="8"/>
  <c r="G32" i="8"/>
  <c r="M32" i="8" s="1"/>
  <c r="O32" i="8" s="1"/>
  <c r="E32" i="8"/>
  <c r="L31" i="8"/>
  <c r="M31" i="8" s="1"/>
  <c r="O31" i="8" s="1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L26" i="8"/>
  <c r="O26" i="8" s="1"/>
  <c r="G26" i="8"/>
  <c r="I26" i="8" s="1"/>
  <c r="I27" i="8" s="1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H35" i="6"/>
  <c r="E32" i="6"/>
  <c r="G32" i="6" s="1"/>
  <c r="M32" i="6" s="1"/>
  <c r="O32" i="6" s="1"/>
  <c r="M31" i="6"/>
  <c r="O31" i="6" s="1"/>
  <c r="L31" i="6"/>
  <c r="E31" i="6"/>
  <c r="G31" i="6" s="1"/>
  <c r="L30" i="6"/>
  <c r="M30" i="6" s="1"/>
  <c r="O30" i="6" s="1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H21" i="6"/>
  <c r="K21" i="6" s="1"/>
  <c r="G21" i="6"/>
  <c r="J21" i="6" s="1"/>
  <c r="I20" i="6"/>
  <c r="L20" i="6" s="1"/>
  <c r="G20" i="6"/>
  <c r="J20" i="6" s="1"/>
  <c r="I19" i="6"/>
  <c r="L19" i="6" s="1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I26" i="6" l="1"/>
  <c r="Q26" i="6"/>
  <c r="Q26" i="8"/>
  <c r="Q27" i="8" s="1"/>
  <c r="I30" i="8"/>
  <c r="I31" i="8" s="1"/>
  <c r="I28" i="8" s="1"/>
  <c r="I27" i="6"/>
  <c r="Q27" i="6"/>
  <c r="I30" i="6"/>
  <c r="I31" i="6" s="1"/>
  <c r="I31" i="9"/>
  <c r="I28" i="9" s="1"/>
  <c r="Q30" i="9"/>
  <c r="Q31" i="9" s="1"/>
  <c r="Q28" i="9" s="1"/>
  <c r="L2" i="9"/>
  <c r="L2" i="8"/>
  <c r="Q30" i="8"/>
  <c r="Q31" i="8" s="1"/>
  <c r="L2" i="6"/>
  <c r="Q30" i="6"/>
  <c r="Q31" i="6" s="1"/>
  <c r="Q28" i="6" s="1"/>
  <c r="C26" i="5"/>
  <c r="C27" i="5" s="1"/>
  <c r="Q28" i="8" l="1"/>
  <c r="L7" i="8" s="1"/>
  <c r="I28" i="6"/>
  <c r="L3" i="6" s="1"/>
  <c r="L5" i="6" s="1"/>
  <c r="L3" i="9"/>
  <c r="L5" i="9" s="1"/>
  <c r="L7" i="9"/>
  <c r="H35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L2" i="5"/>
  <c r="L3" i="8" l="1"/>
  <c r="L5" i="8" s="1"/>
  <c r="L7" i="6"/>
  <c r="M31" i="5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<sst xmlns="http://schemas.openxmlformats.org/spreadsheetml/2006/main" count="448" uniqueCount="43">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</sst>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i/Dropbox/PS%202016-17/Emanuele%20Damiano/Previsioni%20sollecitaz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caratt. sollecitazione"/>
      <sheetName val="carichi unitari"/>
      <sheetName val="predimensionamento sezioni"/>
      <sheetName val="Approccio globale semplificato"/>
      <sheetName val="Approccio per tipologia"/>
      <sheetName val="Rigidezze"/>
    </sheetNames>
    <sheetDataSet>
      <sheetData sheetId="0"/>
      <sheetData sheetId="1"/>
      <sheetData sheetId="2"/>
      <sheetData sheetId="3">
        <row r="25">
          <cell r="F25">
            <v>30</v>
          </cell>
          <cell r="G25">
            <v>80</v>
          </cell>
          <cell r="H25">
            <v>30</v>
          </cell>
          <cell r="I25">
            <v>60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S46"/>
  <sheetViews>
    <sheetView topLeftCell="D1" workbookViewId="0">
      <selection activeCell="K14" sqref="K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sezioni'!$F$25</f>
        <v>30</v>
      </c>
      <c r="I3" s="2" t="s">
        <v>3</v>
      </c>
      <c r="K3" s="12" t="s">
        <v>39</v>
      </c>
      <c r="L3" s="5">
        <f>1/(1+0.5*(I28+Q28+2/3*I28*Q28)/(1+(I28+Q28)/6))</f>
        <v>0.23313236586178684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sezioni'!$G$25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31.387918829776268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sezioni'!$H$25</f>
        <v>30</v>
      </c>
      <c r="I13" s="1" t="s">
        <v>3</v>
      </c>
      <c r="J13" s="1" t="str">
        <f>IF($B$18=2,G13,"")</f>
        <v>b</v>
      </c>
      <c r="K13" s="21">
        <f>'[1]predimensionamento sezioni'!$H$25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sezioni'!$I$25</f>
        <v>60</v>
      </c>
      <c r="I14" s="1" t="s">
        <v>3</v>
      </c>
      <c r="J14" s="1" t="str">
        <f>IF($B$18=2,G14,"")</f>
        <v>h</v>
      </c>
      <c r="K14" s="21">
        <f>'[1]predimensionamento sezioni'!$I$25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122181818.18181819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30106194.690265484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30106194.690265484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3.289408706952567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3.289408706952567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44181818.18181818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sezioni'!$F$25</f>
        <v>30</v>
      </c>
      <c r="I3" s="2" t="s">
        <v>3</v>
      </c>
      <c r="K3" s="12" t="s">
        <v>39</v>
      </c>
      <c r="L3" s="5">
        <f>1/(1+0.5*(I28+Q28+2/3*I28*Q28)/(1+(I28+Q28)/6))</f>
        <v>0.14364017410930194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sezioni'!$G$25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19.339082795181753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sezioni'!$H$25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sezioni'!$I$25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4.1500000000000004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122181818.18181819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40987951.807228915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40987951.807228915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4.1500000000000004</v>
      </c>
      <c r="H28" s="12" t="s">
        <v>17</v>
      </c>
      <c r="I28" s="26">
        <f>IF(B3&lt;3,C27/(I27+I31)*2,0)</f>
        <v>5.9618406285072956</v>
      </c>
      <c r="J28" s="12"/>
      <c r="K28" s="12"/>
      <c r="L28" s="26">
        <f>G28</f>
        <v>4.1500000000000004</v>
      </c>
      <c r="M28" s="12"/>
      <c r="N28" s="12"/>
      <c r="O28" s="26">
        <f>L28</f>
        <v>4.1500000000000004</v>
      </c>
      <c r="P28" s="12" t="s">
        <v>18</v>
      </c>
      <c r="Q28" s="26">
        <f>IF(B8&lt;3,C27/(Q27+Q31)*2,0)</f>
        <v>5.9618406285072956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4.1500000000000004</v>
      </c>
      <c r="F32" s="12"/>
      <c r="G32" s="26">
        <f>E32</f>
        <v>4.1500000000000004</v>
      </c>
      <c r="H32" s="14"/>
      <c r="I32" s="12"/>
      <c r="J32" s="12"/>
      <c r="K32" s="12"/>
      <c r="L32" s="12"/>
      <c r="M32" s="26">
        <f>G32</f>
        <v>4.1500000000000004</v>
      </c>
      <c r="N32" s="12"/>
      <c r="O32" s="26">
        <f>M32</f>
        <v>4.1500000000000004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sezioni'!$G$25</f>
        <v>80</v>
      </c>
      <c r="I3" s="2" t="s">
        <v>3</v>
      </c>
      <c r="K3" s="12" t="s">
        <v>39</v>
      </c>
      <c r="L3" s="5">
        <f>1/(1+0.5*(I28+Q28+2/3*I28*Q28)/(1+(I28+Q28)/6))</f>
        <v>0.51030927835051543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sezioni'!$F$25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9.6617534293260636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0.49999999999999989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sezioni'!$H$25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sezioni'!$I$25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4.75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35810526.315789476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35810526.315789476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4.75</v>
      </c>
      <c r="H28" s="12" t="s">
        <v>17</v>
      </c>
      <c r="I28" s="26">
        <f>IF(B3&lt;3,C27/(I27+I31)*2,0)</f>
        <v>0.95959595959595967</v>
      </c>
      <c r="J28" s="12"/>
      <c r="K28" s="12"/>
      <c r="L28" s="26">
        <f>G28</f>
        <v>4.75</v>
      </c>
      <c r="M28" s="12"/>
      <c r="N28" s="12"/>
      <c r="O28" s="26">
        <f>L28</f>
        <v>4.75</v>
      </c>
      <c r="P28" s="12" t="s">
        <v>18</v>
      </c>
      <c r="Q28" s="26">
        <f>IF(B8&lt;3,C27/(Q27+Q31)*2,0)</f>
        <v>0.95959595959595967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4.75</v>
      </c>
      <c r="F32" s="12"/>
      <c r="G32" s="26">
        <f>E32</f>
        <v>4.75</v>
      </c>
      <c r="H32" s="14"/>
      <c r="I32" s="12"/>
      <c r="J32" s="12"/>
      <c r="K32" s="12"/>
      <c r="L32" s="12"/>
      <c r="M32" s="26">
        <f>G32</f>
        <v>4.75</v>
      </c>
      <c r="N32" s="12"/>
      <c r="O32" s="26">
        <f>M32</f>
        <v>4.75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4.3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15" sqref="H15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sezioni'!$G$25</f>
        <v>80</v>
      </c>
      <c r="I3" s="2" t="s">
        <v>3</v>
      </c>
      <c r="K3" s="12" t="s">
        <v>39</v>
      </c>
      <c r="L3" s="5">
        <f>1/(1+0.5*(I28+Q28+2/3*I28*Q28)/(1+(I28+Q28)/6))</f>
        <v>0.51030927835051543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sezioni'!$F$25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9.6617534293260636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0.49999999999999989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sezioni'!$H$25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sezioni'!$I$25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4.75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35810526.315789476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35810526.315789476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4.75</v>
      </c>
      <c r="H28" s="12" t="s">
        <v>17</v>
      </c>
      <c r="I28" s="26">
        <f>IF(B3&lt;3,C27/(I27+I31)*2,0)</f>
        <v>0.95959595959595967</v>
      </c>
      <c r="J28" s="12"/>
      <c r="K28" s="12"/>
      <c r="L28" s="26">
        <f>G28</f>
        <v>4.75</v>
      </c>
      <c r="M28" s="12"/>
      <c r="N28" s="12"/>
      <c r="O28" s="26">
        <f>L28</f>
        <v>4.75</v>
      </c>
      <c r="P28" s="12" t="s">
        <v>18</v>
      </c>
      <c r="Q28" s="26">
        <f>IF(B8&lt;3,C27/(Q27+Q31)*2,0)</f>
        <v>0.95959595959595967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4.75</v>
      </c>
      <c r="F32" s="12"/>
      <c r="G32" s="26">
        <f>E32</f>
        <v>4.75</v>
      </c>
      <c r="H32" s="14"/>
      <c r="I32" s="12"/>
      <c r="J32" s="12"/>
      <c r="K32" s="12"/>
      <c r="L32" s="12"/>
      <c r="M32" s="26">
        <f>G32</f>
        <v>4.75</v>
      </c>
      <c r="N32" s="12"/>
      <c r="O32" s="26">
        <f>M32</f>
        <v>4.75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4.3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134.63561232156277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sezioni'!$F$25</f>
        <v>30</v>
      </c>
      <c r="I3" s="2" t="s">
        <v>3</v>
      </c>
      <c r="K3" s="12" t="s">
        <v>39</v>
      </c>
      <c r="L3" s="5">
        <f>1/(1+0.5*(I28+Q28+2/3*I28*Q28)/(1+(I28+Q28)/6))</f>
        <v>0.16077789947323426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sezioni'!$G$25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21.646430943353561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sezioni'!$H$25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sezioni'!$I$25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122181818.18181819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2633288.4955752213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2633288.4955752213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5.2197603232556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5.2197603232556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44181818.18181818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abSelected="1" topLeftCell="D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sezioni'!$G$25</f>
        <v>80</v>
      </c>
      <c r="I3" s="2" t="s">
        <v>3</v>
      </c>
      <c r="K3" s="12" t="s">
        <v>39</v>
      </c>
      <c r="L3" s="5">
        <f>1/(1+0.5*(I28+Q28+2/3*I28*Q28)/(1+(I28+Q28)/6))</f>
        <v>0.57669169198310777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sezioni'!$F$25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10.918580494345843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sezioni'!$H$25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sezioni'!$I$25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2633288.4955752213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2633288.4955752213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0.73402879545781885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0.73402879545781885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44181818.18181818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E1" workbookViewId="0">
      <selection activeCell="K14" sqref="K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sezioni'!$G$25</f>
        <v>80</v>
      </c>
      <c r="I3" s="2" t="s">
        <v>3</v>
      </c>
      <c r="K3" s="12" t="s">
        <v>39</v>
      </c>
      <c r="L3" s="5">
        <f>1/(1+0.5*(I28+Q28+2/3*I28*Q28)/(1+(I28+Q28)/6))</f>
        <v>0.6875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sezioni'!$F$25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3.3</v>
      </c>
      <c r="I5" s="2" t="s">
        <v>4</v>
      </c>
      <c r="K5" s="15" t="s">
        <v>21</v>
      </c>
      <c r="L5" s="16">
        <f>L2*L3</f>
        <v>13.016528925619836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0.50000000000000011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2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sezioni'!$H$25</f>
        <v>30</v>
      </c>
      <c r="I13" s="1" t="s">
        <v>3</v>
      </c>
      <c r="J13" s="1" t="str">
        <f>IF($B$18=2,G13,"")</f>
        <v>b</v>
      </c>
      <c r="K13" s="21">
        <f>'[1]predimensionamento sezioni'!$H$25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sezioni'!$I$25</f>
        <v>60</v>
      </c>
      <c r="I14" s="1" t="s">
        <v>3</v>
      </c>
      <c r="J14" s="1" t="str">
        <f>IF($B$18=2,G14,"")</f>
        <v>h</v>
      </c>
      <c r="K14" s="21">
        <f>'[1]predimensionamento sezioni'!$I$25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4.5</v>
      </c>
      <c r="I15" s="1" t="s">
        <v>4</v>
      </c>
      <c r="J15" s="1" t="str">
        <f>IF($B$18=2,G15,"")</f>
        <v>Lt</v>
      </c>
      <c r="K15" s="22">
        <v>4.5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/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17181818.181818184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37800000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37800000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4.5</v>
      </c>
      <c r="H28" s="12" t="s">
        <v>17</v>
      </c>
      <c r="I28" s="26">
        <f>IF(B3&lt;3,C27/(I27+I31)*2,0)</f>
        <v>0.45454545454545459</v>
      </c>
      <c r="J28" s="12"/>
      <c r="K28" s="12"/>
      <c r="L28" s="26">
        <f>G28</f>
        <v>4.5</v>
      </c>
      <c r="M28" s="12"/>
      <c r="N28" s="12"/>
      <c r="O28" s="26">
        <f>L28</f>
        <v>4.5</v>
      </c>
      <c r="P28" s="12" t="s">
        <v>18</v>
      </c>
      <c r="Q28" s="26">
        <f>IF(B8&lt;3,C27/(Q27+Q31)*2,0)</f>
        <v>0.45454545454545459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37800000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37800000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</v>
      </c>
      <c r="F32" s="12"/>
      <c r="G32" s="26">
        <f>E32</f>
        <v>4.5</v>
      </c>
      <c r="H32" s="14"/>
      <c r="I32" s="12"/>
      <c r="J32" s="12"/>
      <c r="K32" s="12"/>
      <c r="L32" s="12"/>
      <c r="M32" s="26">
        <f>G32</f>
        <v>4.5</v>
      </c>
      <c r="N32" s="12"/>
      <c r="O32" s="26">
        <f>M32</f>
        <v>4.5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2013-01-02T09:55:43Z</dcterms:created>
  <dcterms:modified xsi:type="dcterms:W3CDTF">2016-12-12T14:18:47Z</dcterms:modified>
</cp:coreProperties>
</file>